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ytakeda-my.sharepoint.com/personal/nico_radtke_takeda_com/Documents/HomeDrive/Documents/Sonstiges/Meine Dokumente/Steuer/DD/Sheets/"/>
    </mc:Choice>
  </mc:AlternateContent>
  <xr:revisionPtr revIDLastSave="0" documentId="8_{23559779-B2E1-432F-88B2-429B047DB3E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adingtagebu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E21" i="1"/>
  <c r="E22" i="1"/>
  <c r="E23" i="1"/>
  <c r="E24" i="1"/>
  <c r="E25" i="1"/>
  <c r="E26" i="1"/>
  <c r="E27" i="1"/>
  <c r="K21" i="1"/>
  <c r="K22" i="1"/>
  <c r="K23" i="1"/>
  <c r="K24" i="1"/>
  <c r="K25" i="1"/>
  <c r="K26" i="1"/>
  <c r="K27" i="1"/>
  <c r="E28" i="1"/>
  <c r="E29" i="1"/>
  <c r="E30" i="1"/>
  <c r="E31" i="1"/>
  <c r="E32" i="1"/>
  <c r="E33" i="1"/>
  <c r="E34" i="1"/>
  <c r="K28" i="1"/>
  <c r="K29" i="1"/>
  <c r="K30" i="1"/>
  <c r="K31" i="1"/>
  <c r="K32" i="1"/>
  <c r="K33" i="1"/>
  <c r="K34" i="1"/>
  <c r="E35" i="1"/>
  <c r="E36" i="1"/>
  <c r="E37" i="1"/>
  <c r="E38" i="1"/>
  <c r="E39" i="1"/>
  <c r="E40" i="1"/>
  <c r="E41" i="1"/>
  <c r="K35" i="1"/>
  <c r="K36" i="1"/>
  <c r="K37" i="1"/>
  <c r="K38" i="1"/>
  <c r="K39" i="1"/>
  <c r="K40" i="1"/>
  <c r="K41" i="1"/>
  <c r="H42" i="1"/>
  <c r="H43" i="1"/>
  <c r="H44" i="1"/>
  <c r="H45" i="1"/>
  <c r="K48" i="1"/>
  <c r="H48" i="1"/>
  <c r="E48" i="1"/>
  <c r="K47" i="1"/>
  <c r="H47" i="1"/>
  <c r="E47" i="1"/>
  <c r="K46" i="1"/>
  <c r="H46" i="1"/>
  <c r="E46" i="1"/>
  <c r="K45" i="1"/>
  <c r="E45" i="1"/>
  <c r="K44" i="1"/>
  <c r="E44" i="1"/>
  <c r="K43" i="1"/>
  <c r="E43" i="1"/>
  <c r="K42" i="1"/>
  <c r="E42" i="1"/>
  <c r="K20" i="1"/>
  <c r="E20" i="1"/>
  <c r="F19" i="1"/>
  <c r="H19" i="1" s="1"/>
  <c r="D19" i="1"/>
  <c r="E19" i="1" s="1"/>
  <c r="K18" i="1"/>
  <c r="H18" i="1"/>
  <c r="E18" i="1"/>
  <c r="H17" i="1"/>
  <c r="D17" i="1"/>
  <c r="E17" i="1" s="1"/>
  <c r="H16" i="1"/>
  <c r="K16" i="1" s="1"/>
  <c r="E16" i="1"/>
  <c r="H15" i="1"/>
  <c r="D15" i="1"/>
  <c r="E15" i="1" s="1"/>
  <c r="K14" i="1"/>
  <c r="E14" i="1"/>
  <c r="K13" i="1"/>
  <c r="H13" i="1"/>
  <c r="E13" i="1"/>
  <c r="H12" i="1"/>
  <c r="K12" i="1" s="1"/>
  <c r="E12" i="1"/>
  <c r="K11" i="1"/>
  <c r="H11" i="1"/>
  <c r="E11" i="1"/>
  <c r="K10" i="1"/>
  <c r="H10" i="1"/>
  <c r="E10" i="1"/>
  <c r="H9" i="1"/>
  <c r="K9" i="1" s="1"/>
  <c r="E9" i="1"/>
  <c r="K8" i="1"/>
  <c r="H8" i="1"/>
  <c r="E8" i="1"/>
  <c r="H7" i="1"/>
  <c r="K7" i="1" s="1"/>
  <c r="E7" i="1"/>
  <c r="H6" i="1"/>
  <c r="K6" i="1" s="1"/>
  <c r="E6" i="1"/>
  <c r="H5" i="1"/>
  <c r="K5" i="1" s="1"/>
  <c r="E5" i="1"/>
  <c r="K4" i="1"/>
  <c r="H4" i="1"/>
  <c r="E4" i="1"/>
  <c r="H3" i="1"/>
  <c r="K3" i="1" s="1"/>
  <c r="E3" i="1"/>
  <c r="H2" i="1"/>
  <c r="K2" i="1" s="1"/>
  <c r="E2" i="1"/>
  <c r="K17" i="1" l="1"/>
  <c r="K19" i="1"/>
  <c r="K15" i="1"/>
  <c r="K49" i="1"/>
</calcChain>
</file>

<file path=xl/sharedStrings.xml><?xml version="1.0" encoding="utf-8"?>
<sst xmlns="http://schemas.openxmlformats.org/spreadsheetml/2006/main" count="65" uniqueCount="56">
  <si>
    <t>Datum</t>
  </si>
  <si>
    <t>Unternehmen</t>
  </si>
  <si>
    <t>Stk</t>
  </si>
  <si>
    <t>Buy in</t>
  </si>
  <si>
    <t>Summe Kauf</t>
  </si>
  <si>
    <t>Verkauf</t>
  </si>
  <si>
    <t>Stück</t>
  </si>
  <si>
    <t>Summe VK</t>
  </si>
  <si>
    <t>Anmerkungen</t>
  </si>
  <si>
    <t>Was gelernt?</t>
  </si>
  <si>
    <t>Gewinne/Verlust</t>
  </si>
  <si>
    <t>AMD</t>
  </si>
  <si>
    <t>Corona Beginn; AMD in Stop gelaufen (44.66)</t>
  </si>
  <si>
    <t>AMD fiel nach dem Stop weiter - nächste mal geduldiger sein</t>
  </si>
  <si>
    <t>In Stop gelaufen, danach gg 16 Uhr wieder auf 50.37€</t>
  </si>
  <si>
    <t>Stops nicht so nah setzen</t>
  </si>
  <si>
    <t>Occidential Petroleum</t>
  </si>
  <si>
    <t xml:space="preserve">Ölpreis am Boden, Gute Chancen (Buffet Invest auch), Chartverlauf ähnlich ölpreisverlauf, bei Normalem Ölpreis Kurs bei ca. 65/70 € </t>
  </si>
  <si>
    <t>Mehr Cash bereithalten</t>
  </si>
  <si>
    <t>Wirecard Zert Hebel 4</t>
  </si>
  <si>
    <t>Vor KMPG bericht enorm gesiegen, Zerti war bei 72%, Tag darauf in Stop gelaufen (20 cent)</t>
  </si>
  <si>
    <t>KMPG Bericht offensichtlich negativ, Lang &amp; Schwarz setzt Handel aus, StopOrder nicht möglich, rutscht auf K.O.Schwelle</t>
  </si>
  <si>
    <t xml:space="preserve">Neukauf zu voreilig gesetzt - hätte die 72% Plus mitnehmen sollen. Nicht zu gierig sein. </t>
  </si>
  <si>
    <t>40% Rendite mit genommen, Preis stieg auf knapp 20€</t>
  </si>
  <si>
    <t xml:space="preserve">Gewinne laufen lassen? / im Oktober steht die Aktie nun bei 8,86€, bei 17.68€ Verkauft. </t>
  </si>
  <si>
    <t xml:space="preserve">Encavis </t>
  </si>
  <si>
    <t>Invest der Einnahmen Occidental</t>
  </si>
  <si>
    <t>Nel Asa</t>
  </si>
  <si>
    <t xml:space="preserve">Anstieg durch Konjunkturpaket Corona Förderung für H2 </t>
  </si>
  <si>
    <t>Preis stabil um 1,90€ / GD50 bei 1,20€, warte auf Limitikauf auf 1,50 &amp; 1,20 / falsch gdeacht? Kein Rpckzug auf GD50 weil Hype Durch Konjunkturpaket?</t>
  </si>
  <si>
    <t>Gazprom</t>
  </si>
  <si>
    <t xml:space="preserve">Invest der Nel Gewinne über Limitkauf / Preis fiel auf 4,50 </t>
  </si>
  <si>
    <t>Limitkauf hätte etwas tiefer gemusst</t>
  </si>
  <si>
    <t xml:space="preserve">Wirecard </t>
  </si>
  <si>
    <t>Überlegung mit Pitt auf short WC da Berichtsaussicht negativ / nicht durchgeführt / WC Preissturz -60%!</t>
  </si>
  <si>
    <t>Nächste mal, einfach machen</t>
  </si>
  <si>
    <t xml:space="preserve">Kurs stagniert - Verlust begrenzt Trendumkehr? (nach 1200%+ Kurs)  / Geld für WTI short Crude Oil Trade </t>
  </si>
  <si>
    <t>Carbios</t>
  </si>
  <si>
    <t>2 Wochen vrher bei 15€ kauf idee gehabt</t>
  </si>
  <si>
    <t>nicht so lange zögern bei guten ideen</t>
  </si>
  <si>
    <t>Abnormer Anstieg, kein Rückzug auf GD50 in Sicht, paar Tage später Stopp Buy ausgelöst</t>
  </si>
  <si>
    <t>nächste mal gleich 2x kaufen!!!</t>
  </si>
  <si>
    <t>Stop Buy ausgelöst</t>
  </si>
  <si>
    <t>hätte ich mal gleich 2 gekauft bei 25€</t>
  </si>
  <si>
    <t>dynacert</t>
  </si>
  <si>
    <t>auf stop gelaufen, heißer Pennystock anscheinend (Penny Stock Werbung gefunden nach Stop Erreichunh) war gut im Plus (Kurs 84 cent = ca. 30€), hatte aber nicht verkauft.</t>
  </si>
  <si>
    <t>Keine Pennystocks kaufen und wenn, dann rechtzeitig den Absprung mitnehmen! Das war Lehrgeld.</t>
  </si>
  <si>
    <t>Gewinne mitgenommen</t>
  </si>
  <si>
    <t>Nachkauf am nächsten Tag, zu schnell</t>
  </si>
  <si>
    <t>Zu schnell nachgekauft, jetzt (im Oktober, fiel der Pres iauf 1.56€ was ich eigentlich als Kuafzil hatte</t>
  </si>
  <si>
    <t xml:space="preserve">Nicht ungeduldig sein, Ziele setzen, Ziele halten. Bleib bei deiner scheiß Strategier, du Idiot. </t>
  </si>
  <si>
    <t>Ballard Power</t>
  </si>
  <si>
    <t xml:space="preserve">War die richtige entscheidung </t>
  </si>
  <si>
    <t>1x nachgekauft / FOMO? Freies Geld im Depot hat nicht gereicht um 2x zu kaufen, Limit Buy auf Bollinger Middle / GD50 enorm weit weg</t>
  </si>
  <si>
    <t xml:space="preserve">Mehr Geld parat halten </t>
  </si>
  <si>
    <t>Gewinne mitgenommen +34%, AUF Stop gelaufen, Nachkauf abwarten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</si>
</sst>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0" fillId="2" borderId="0" xfId="0" applyFill="1"/>
    <xf numFmtId="164" fontId="0" fillId="2" borderId="0" xfId="0" applyNumberFormat="1" applyFill="1"/>
    <xf numFmtId="164" fontId="1" fillId="2" borderId="0" xfId="0" applyNumberFormat="1" applyFont="1" applyFill="1"/>
    <xf numFmtId="164" fontId="2" fillId="3" borderId="0" xfId="0" applyNumberFormat="1" applyFont="1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1" fillId="0" borderId="3" xfId="0" applyNumberFormat="1" applyFont="1" applyBorder="1" applyAlignment="1">
      <alignment horizontal="center" vertical="center"/>
    </xf>
  </cellXfs>
  <cellStyles count="1">
    <cellStyle name="Standard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0\ [$€-407]_-;\-* #,##0.00\ [$€-407]_-;_-* &quot;-&quot;??\ [$€-407]_-;_-@_-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</font>
      <numFmt numFmtId="164" formatCode="_-* #,##0.00\ [$€-407]_-;\-* #,##0.00\ [$€-407]_-;_-* &quot;-&quot;??\ [$€-407]_-;_-@_-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* #,##0.00\ [$€-407]_-;\-* #,##0.00\ [$€-407]_-;_-* &quot;-&quot;??\ [$€-407]_-;_-@_-"/>
      <fill>
        <patternFill patternType="solid">
          <fgColor indexed="64"/>
          <bgColor theme="5" tint="0.79998168889431442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* #,##0.00\ [$€-407]_-;\-* #,##0.00\ [$€-407]_-;_-* &quot;-&quot;??\ [$€-407]_-;_-@_-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* #,##0.00\ [$€-407]_-;\-* #,##0.00\ [$€-407]_-;_-* &quot;-&quot;??\ [$€-407]_-;_-@_-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-* #,##0.00\ [$€-407]_-;\-* #,##0.00\ [$€-407]_-;_-* &quot;-&quot;??\ [$€-407]_-;_-@_-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0\ [$€-407]_-;\-* #,##0.00\ [$€-407]_-;_-* &quot;-&quot;??\ [$€-407]_-;_-@_-"/>
      <fill>
        <patternFill patternType="solid">
          <fgColor indexed="64"/>
          <bgColor theme="7" tint="0.79998168889431442"/>
        </patternFill>
      </fill>
    </dxf>
    <dxf>
      <font>
        <b/>
        <i val="0"/>
      </font>
      <numFmt numFmtId="164" formatCode="_-* #,##0.00\ [$€-407]_-;\-* #,##0.00\ [$€-407]_-;_-* &quot;-&quot;??\ [$€-407]_-;_-@_-"/>
      <fill>
        <patternFill patternType="solid">
          <fgColor indexed="64"/>
          <bgColor theme="7" tint="0.79998168889431442"/>
        </patternFill>
      </fill>
    </dxf>
    <dxf>
      <numFmt numFmtId="164" formatCode="_-* #,##0.00\ [$€-407]_-;\-* #,##0.00\ [$€-407]_-;_-* &quot;-&quot;??\ [$€-407]_-;_-@_-"/>
      <fill>
        <patternFill patternType="solid">
          <fgColor indexed="64"/>
          <bgColor theme="7" tint="0.79998168889431442"/>
        </patternFill>
      </fill>
    </dxf>
    <dxf>
      <numFmt numFmtId="164" formatCode="_-* #,##0.00\ [$€-407]_-;\-* #,##0.00\ [$€-407]_-;_-* &quot;-&quot;??\ [$€-407]_-;_-@_-"/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fgColor auto="1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B19F3-2B41-4488-9018-EFC87AC3A2B1}" name="Tabelle2" displayName="Tabelle2" ref="A1:K49" totalsRowCount="1" headerRowDxfId="22">
  <autoFilter ref="A1:K48" xr:uid="{3543060E-A361-41E5-8C90-27C420ABD018}"/>
  <sortState xmlns:xlrd2="http://schemas.microsoft.com/office/spreadsheetml/2017/richdata2" ref="A2:K48">
    <sortCondition ref="A1:A48"/>
  </sortState>
  <tableColumns count="11">
    <tableColumn id="1" xr3:uid="{61CA07F5-2EF0-4A3B-8DF6-4896A65D1EEC}" name="Datum" dataDxfId="21" totalsRowDxfId="20"/>
    <tableColumn id="2" xr3:uid="{6B162755-F255-4D2D-891C-EC89ABFFC784}" name="Unternehmen" dataDxfId="19" totalsRowDxfId="18"/>
    <tableColumn id="3" xr3:uid="{A84905EA-F9A2-4C33-A966-FB6DF15BC81B}" name="Stk" dataDxfId="17" totalsRowDxfId="16"/>
    <tableColumn id="4" xr3:uid="{6984E760-BA05-4B63-9B72-CAB160EC86C3}" name="Buy in" dataDxfId="15" totalsRowDxfId="14"/>
    <tableColumn id="8" xr3:uid="{4EFBD2DD-F1B2-4038-8FC8-475B6A14B0A3}" name="Summe Kauf" dataDxfId="13" totalsRowDxfId="12">
      <calculatedColumnFormula>Tabelle2[[#This Row],[Buy in]]*Tabelle2[[#This Row],[Stk]]</calculatedColumnFormula>
    </tableColumn>
    <tableColumn id="7" xr3:uid="{CBF6FEBF-CC6C-48AB-B4E4-F1425414CA9F}" name="Verkauf" dataDxfId="11" totalsRowDxfId="10"/>
    <tableColumn id="9" xr3:uid="{848F01B8-36D4-47B3-B2C9-FE58D793C159}" name="Stück" dataDxfId="9" totalsRowDxfId="8"/>
    <tableColumn id="10" xr3:uid="{EA6FC5FE-A0FB-4050-8676-8712B8F9741D}" name="Summe VK" dataDxfId="7" totalsRowDxfId="6"/>
    <tableColumn id="5" xr3:uid="{6E0D9BC7-97C6-4ECE-A8F5-D282F56A34A6}" name="Anmerkungen" dataDxfId="5" totalsRowDxfId="4"/>
    <tableColumn id="6" xr3:uid="{C8CD2216-7F60-4B86-8839-5562E273DB2F}" name="Was gelernt?" dataDxfId="3" totalsRowDxfId="2"/>
    <tableColumn id="11" xr3:uid="{B800BA2F-DEC3-4BCC-85FA-CF106F40BE58}" name="Gewinne/Verlust" totalsRowFunction="sum" dataDxfId="1" totalsRowDxfId="0">
      <calculatedColumnFormula>IF(Tabelle2[[#This Row],[Verkauf]]=""," ",Tabelle2[[#This Row],[Summe VK]]-(Tabelle2[[#This Row],[Buy in]]*Tabelle2[[#This Row],[Stück]]))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4" zoomScale="85" zoomScaleNormal="85" workbookViewId="0">
      <selection activeCell="F13" sqref="F13"/>
    </sheetView>
  </sheetViews>
  <sheetFormatPr baseColWidth="10" defaultColWidth="9.140625" defaultRowHeight="15" x14ac:dyDescent="0.25"/>
  <cols>
    <col min="1" max="2" width="30.140625" customWidth="1"/>
    <col min="3" max="4" width="8.85546875" customWidth="1"/>
    <col min="5" max="5" width="12.7109375" customWidth="1"/>
    <col min="6" max="8" width="11.85546875" customWidth="1"/>
    <col min="9" max="11" width="30.140625" customWidth="1"/>
  </cols>
  <sheetData>
    <row r="1" spans="1:1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1" t="s">
        <v>8</v>
      </c>
      <c r="J1" s="6" t="s">
        <v>9</v>
      </c>
      <c r="K1" s="7" t="s">
        <v>10</v>
      </c>
    </row>
    <row r="2" spans="1:11" ht="30" x14ac:dyDescent="0.25">
      <c r="A2" s="8">
        <v>43885</v>
      </c>
      <c r="B2" s="9" t="s">
        <v>11</v>
      </c>
      <c r="C2" s="10">
        <v>1</v>
      </c>
      <c r="D2" s="11">
        <v>46.04</v>
      </c>
      <c r="E2" s="12">
        <f>Tabelle2[[#This Row],[Buy in]]*Tabelle2[[#This Row],[Stk]]</f>
        <v>46.04</v>
      </c>
      <c r="F2" s="13">
        <v>49.02</v>
      </c>
      <c r="G2" s="14">
        <v>1</v>
      </c>
      <c r="H2" s="15">
        <f>Tabelle2[[#This Row],[Stück]]*Tabelle2[[#This Row],[Verkauf]]</f>
        <v>49.02</v>
      </c>
      <c r="I2" s="16" t="s">
        <v>12</v>
      </c>
      <c r="J2" s="16" t="s">
        <v>13</v>
      </c>
      <c r="K2" s="17">
        <f>IF(Tabelle2[[#This Row],[Verkauf]]=""," ",Tabelle2[[#This Row],[Summe VK]]-(Tabelle2[[#This Row],[Buy in]]*Tabelle2[[#This Row],[Stück]]))</f>
        <v>2.980000000000004</v>
      </c>
    </row>
    <row r="3" spans="1:11" ht="30" x14ac:dyDescent="0.25">
      <c r="A3" s="8">
        <v>43886</v>
      </c>
      <c r="B3" s="9" t="s">
        <v>11</v>
      </c>
      <c r="C3" s="10"/>
      <c r="D3" s="11"/>
      <c r="E3" s="12">
        <f>Tabelle2[[#This Row],[Buy in]]*Tabelle2[[#This Row],[Stk]]</f>
        <v>0</v>
      </c>
      <c r="F3" s="13">
        <v>49.02</v>
      </c>
      <c r="G3" s="14">
        <v>1</v>
      </c>
      <c r="H3" s="15">
        <f>Tabelle2[[#This Row],[Stück]]*Tabelle2[[#This Row],[Verkauf]]</f>
        <v>49.02</v>
      </c>
      <c r="I3" s="16" t="s">
        <v>14</v>
      </c>
      <c r="J3" s="16" t="s">
        <v>15</v>
      </c>
      <c r="K3" s="17">
        <f>IF(Tabelle2[[#This Row],[Verkauf]]=""," ",Tabelle2[[#This Row],[Summe VK]]-(Tabelle2[[#This Row],[Buy in]]*Tabelle2[[#This Row],[Stück]]))</f>
        <v>49.02</v>
      </c>
    </row>
    <row r="4" spans="1:11" ht="75" x14ac:dyDescent="0.25">
      <c r="A4" s="8">
        <v>43886</v>
      </c>
      <c r="B4" s="9" t="s">
        <v>16</v>
      </c>
      <c r="C4" s="10">
        <v>4</v>
      </c>
      <c r="D4" s="11">
        <v>11.74</v>
      </c>
      <c r="E4" s="12">
        <f>Tabelle2[[#This Row],[Buy in]]*Tabelle2[[#This Row],[Stk]]</f>
        <v>46.96</v>
      </c>
      <c r="F4" s="13"/>
      <c r="G4" s="14"/>
      <c r="H4" s="15">
        <f>Tabelle2[[#This Row],[Stück]]*Tabelle2[[#This Row],[Verkauf]]</f>
        <v>0</v>
      </c>
      <c r="I4" s="16" t="s">
        <v>17</v>
      </c>
      <c r="J4" s="16" t="s">
        <v>18</v>
      </c>
      <c r="K4" s="17" t="str">
        <f>IF(Tabelle2[[#This Row],[Verkauf]]=""," ",Tabelle2[[#This Row],[Summe VK]]-(Tabelle2[[#This Row],[Buy in]]*Tabelle2[[#This Row],[Stück]]))</f>
        <v xml:space="preserve"> </v>
      </c>
    </row>
    <row r="5" spans="1:11" ht="45" x14ac:dyDescent="0.25">
      <c r="A5" s="8">
        <v>43948</v>
      </c>
      <c r="B5" s="9" t="s">
        <v>19</v>
      </c>
      <c r="C5" s="10">
        <v>100</v>
      </c>
      <c r="D5" s="11">
        <v>0.19</v>
      </c>
      <c r="E5" s="12">
        <f>Tabelle2[[#This Row],[Buy in]]*Tabelle2[[#This Row],[Stk]]</f>
        <v>19</v>
      </c>
      <c r="F5" s="13">
        <v>0.2</v>
      </c>
      <c r="G5" s="14">
        <v>100</v>
      </c>
      <c r="H5" s="15">
        <f>Tabelle2[[#This Row],[Stück]]*Tabelle2[[#This Row],[Verkauf]]</f>
        <v>20</v>
      </c>
      <c r="I5" s="16" t="s">
        <v>20</v>
      </c>
      <c r="J5" s="16"/>
      <c r="K5" s="17">
        <f>IF(Tabelle2[[#This Row],[Verkauf]]=""," ",Tabelle2[[#This Row],[Summe VK]]-(Tabelle2[[#This Row],[Buy in]]*Tabelle2[[#This Row],[Stück]]))</f>
        <v>1</v>
      </c>
    </row>
    <row r="6" spans="1:11" ht="75" x14ac:dyDescent="0.25">
      <c r="A6" s="8">
        <v>43949</v>
      </c>
      <c r="B6" s="9" t="s">
        <v>19</v>
      </c>
      <c r="C6" s="10">
        <v>100</v>
      </c>
      <c r="D6" s="11">
        <v>0.25</v>
      </c>
      <c r="E6" s="12">
        <f>Tabelle2[[#This Row],[Buy in]]*Tabelle2[[#This Row],[Stk]]</f>
        <v>25</v>
      </c>
      <c r="F6" s="13">
        <v>0.01</v>
      </c>
      <c r="G6" s="14">
        <v>100</v>
      </c>
      <c r="H6" s="15">
        <f>Tabelle2[[#This Row],[Stück]]*Tabelle2[[#This Row],[Verkauf]]</f>
        <v>1</v>
      </c>
      <c r="I6" s="16" t="s">
        <v>21</v>
      </c>
      <c r="J6" s="16" t="s">
        <v>22</v>
      </c>
      <c r="K6" s="17">
        <f>IF(Tabelle2[[#This Row],[Verkauf]]=""," ",Tabelle2[[#This Row],[Summe VK]]-(Tabelle2[[#This Row],[Buy in]]*Tabelle2[[#This Row],[Stück]]))</f>
        <v>-24</v>
      </c>
    </row>
    <row r="7" spans="1:11" ht="45" x14ac:dyDescent="0.25">
      <c r="A7" s="8">
        <v>43987</v>
      </c>
      <c r="B7" s="9" t="s">
        <v>16</v>
      </c>
      <c r="C7" s="18">
        <v>4</v>
      </c>
      <c r="D7" s="19">
        <v>11.74</v>
      </c>
      <c r="E7" s="20">
        <f>Tabelle2[[#This Row],[Buy in]]*Tabelle2[[#This Row],[Stk]]</f>
        <v>46.96</v>
      </c>
      <c r="F7" s="13">
        <v>17.68</v>
      </c>
      <c r="G7" s="14">
        <v>4</v>
      </c>
      <c r="H7" s="21">
        <f>Tabelle2[[#This Row],[Stück]]*Tabelle2[[#This Row],[Verkauf]]</f>
        <v>70.72</v>
      </c>
      <c r="I7" s="16" t="s">
        <v>23</v>
      </c>
      <c r="J7" s="16" t="s">
        <v>24</v>
      </c>
      <c r="K7" s="17">
        <f>IF(Tabelle2[[#This Row],[Verkauf]]=""," ",Tabelle2[[#This Row],[Summe VK]]-(Tabelle2[[#This Row],[Buy in]]*Tabelle2[[#This Row],[Stück]]))</f>
        <v>23.759999999999998</v>
      </c>
    </row>
    <row r="8" spans="1:11" ht="30" x14ac:dyDescent="0.25">
      <c r="A8" s="8">
        <v>43987</v>
      </c>
      <c r="B8" s="9" t="s">
        <v>25</v>
      </c>
      <c r="C8" s="18">
        <v>3</v>
      </c>
      <c r="D8" s="19">
        <v>12.54</v>
      </c>
      <c r="E8" s="20">
        <f>Tabelle2[[#This Row],[Buy in]]*Tabelle2[[#This Row],[Stk]]</f>
        <v>37.619999999999997</v>
      </c>
      <c r="F8" s="13"/>
      <c r="G8" s="14"/>
      <c r="H8" s="21">
        <f>Tabelle2[[#This Row],[Stück]]*Tabelle2[[#This Row],[Verkauf]]</f>
        <v>0</v>
      </c>
      <c r="I8" s="16" t="s">
        <v>26</v>
      </c>
      <c r="J8" s="22"/>
      <c r="K8" s="17" t="str">
        <f>IF(Tabelle2[[#This Row],[Verkauf]]=""," ",Tabelle2[[#This Row],[Summe VK]]-(Tabelle2[[#This Row],[Buy in]]*Tabelle2[[#This Row],[Stück]]))</f>
        <v xml:space="preserve"> </v>
      </c>
    </row>
    <row r="9" spans="1:11" ht="75" x14ac:dyDescent="0.25">
      <c r="A9" s="8">
        <v>43992</v>
      </c>
      <c r="B9" s="9" t="s">
        <v>27</v>
      </c>
      <c r="C9" s="18">
        <v>53</v>
      </c>
      <c r="D9" s="19">
        <v>0.91</v>
      </c>
      <c r="E9" s="20">
        <f>Tabelle2[[#This Row],[Buy in]]*Tabelle2[[#This Row],[Stk]]</f>
        <v>48.230000000000004</v>
      </c>
      <c r="F9" s="13">
        <v>1.97</v>
      </c>
      <c r="G9" s="14">
        <v>53</v>
      </c>
      <c r="H9" s="21">
        <f>Tabelle2[[#This Row],[Stück]]*Tabelle2[[#This Row],[Verkauf]]</f>
        <v>104.41</v>
      </c>
      <c r="I9" s="16" t="s">
        <v>28</v>
      </c>
      <c r="J9" s="16" t="s">
        <v>29</v>
      </c>
      <c r="K9" s="17">
        <f>IF(Tabelle2[[#This Row],[Verkauf]]=""," ",Tabelle2[[#This Row],[Summe VK]]-(Tabelle2[[#This Row],[Buy in]]*Tabelle2[[#This Row],[Stück]]))</f>
        <v>56.179999999999993</v>
      </c>
    </row>
    <row r="10" spans="1:11" ht="30" x14ac:dyDescent="0.25">
      <c r="A10" s="8">
        <v>43992</v>
      </c>
      <c r="B10" s="9" t="s">
        <v>30</v>
      </c>
      <c r="C10" s="18">
        <v>3</v>
      </c>
      <c r="D10" s="19">
        <v>5.09</v>
      </c>
      <c r="E10" s="20">
        <f>Tabelle2[[#This Row],[Buy in]]*Tabelle2[[#This Row],[Stk]]</f>
        <v>15.27</v>
      </c>
      <c r="F10" s="13"/>
      <c r="G10" s="14"/>
      <c r="H10" s="21">
        <f>Tabelle2[[#This Row],[Stück]]*Tabelle2[[#This Row],[Verkauf]]</f>
        <v>0</v>
      </c>
      <c r="I10" s="16" t="s">
        <v>31</v>
      </c>
      <c r="J10" s="22" t="s">
        <v>32</v>
      </c>
      <c r="K10" s="17" t="str">
        <f>IF(Tabelle2[[#This Row],[Verkauf]]=""," ",Tabelle2[[#This Row],[Summe VK]]-(Tabelle2[[#This Row],[Buy in]]*Tabelle2[[#This Row],[Stück]]))</f>
        <v xml:space="preserve"> </v>
      </c>
    </row>
    <row r="11" spans="1:11" ht="60" x14ac:dyDescent="0.25">
      <c r="A11" s="8">
        <v>44000</v>
      </c>
      <c r="B11" s="9" t="s">
        <v>33</v>
      </c>
      <c r="C11" s="18"/>
      <c r="D11" s="19"/>
      <c r="E11" s="20">
        <f>Tabelle2[[#This Row],[Buy in]]*Tabelle2[[#This Row],[Stk]]</f>
        <v>0</v>
      </c>
      <c r="F11" s="13"/>
      <c r="G11" s="14"/>
      <c r="H11" s="21">
        <f>Tabelle2[[#This Row],[Stück]]*Tabelle2[[#This Row],[Verkauf]]</f>
        <v>0</v>
      </c>
      <c r="I11" s="16" t="s">
        <v>34</v>
      </c>
      <c r="J11" s="22" t="s">
        <v>35</v>
      </c>
      <c r="K11" s="17" t="str">
        <f>IF(Tabelle2[[#This Row],[Verkauf]]=""," ",Tabelle2[[#This Row],[Summe VK]]-(Tabelle2[[#This Row],[Buy in]]*Tabelle2[[#This Row],[Stück]]))</f>
        <v xml:space="preserve"> </v>
      </c>
    </row>
    <row r="12" spans="1:11" ht="60" x14ac:dyDescent="0.25">
      <c r="A12" s="8">
        <v>44006</v>
      </c>
      <c r="B12" s="9" t="s">
        <v>11</v>
      </c>
      <c r="C12" s="18">
        <v>2</v>
      </c>
      <c r="D12" s="19">
        <v>49.99</v>
      </c>
      <c r="E12" s="20">
        <f>Tabelle2[[#This Row],[Buy in]]*Tabelle2[[#This Row],[Stk]]</f>
        <v>99.98</v>
      </c>
      <c r="F12" s="13">
        <v>47.65</v>
      </c>
      <c r="G12" s="14">
        <v>2</v>
      </c>
      <c r="H12" s="21">
        <f>Tabelle2[[#This Row],[Stück]]*Tabelle2[[#This Row],[Verkauf]]</f>
        <v>95.3</v>
      </c>
      <c r="I12" s="16" t="s">
        <v>36</v>
      </c>
      <c r="J12" s="22"/>
      <c r="K12" s="17">
        <f>IF(Tabelle2[[#This Row],[Verkauf]]=""," ",Tabelle2[[#This Row],[Summe VK]]-(Tabelle2[[#This Row],[Buy in]]*Tabelle2[[#This Row],[Stück]]))</f>
        <v>-4.6800000000000068</v>
      </c>
    </row>
    <row r="13" spans="1:11" ht="30" x14ac:dyDescent="0.25">
      <c r="A13" s="8">
        <v>44021</v>
      </c>
      <c r="B13" s="9" t="s">
        <v>37</v>
      </c>
      <c r="C13" s="18">
        <v>1</v>
      </c>
      <c r="D13" s="19">
        <v>29.7</v>
      </c>
      <c r="E13" s="20">
        <f>Tabelle2[[#This Row],[Buy in]]*Tabelle2[[#This Row],[Stk]]</f>
        <v>29.7</v>
      </c>
      <c r="F13" s="13"/>
      <c r="G13" s="14"/>
      <c r="H13" s="21">
        <f>Tabelle2[[#This Row],[Stück]]*Tabelle2[[#This Row],[Verkauf]]</f>
        <v>0</v>
      </c>
      <c r="I13" s="16" t="s">
        <v>38</v>
      </c>
      <c r="J13" s="22" t="s">
        <v>39</v>
      </c>
      <c r="K13" s="17" t="str">
        <f>IF(Tabelle2[[#This Row],[Verkauf]]=""," ",Tabelle2[[#This Row],[Summe VK]]-(Tabelle2[[#This Row],[Buy in]]*Tabelle2[[#This Row],[Stück]]))</f>
        <v xml:space="preserve"> </v>
      </c>
    </row>
    <row r="14" spans="1:11" ht="45" x14ac:dyDescent="0.25">
      <c r="A14" s="8">
        <v>44027</v>
      </c>
      <c r="B14" s="9" t="s">
        <v>37</v>
      </c>
      <c r="C14" s="18">
        <v>1</v>
      </c>
      <c r="D14" s="19">
        <v>35.799999999999997</v>
      </c>
      <c r="E14" s="20">
        <f>Tabelle2[[#This Row],[Buy in]]*Tabelle2[[#This Row],[Stk]]</f>
        <v>35.799999999999997</v>
      </c>
      <c r="F14" s="13"/>
      <c r="G14" s="14"/>
      <c r="H14" s="21"/>
      <c r="I14" s="16" t="s">
        <v>40</v>
      </c>
      <c r="J14" s="22" t="s">
        <v>41</v>
      </c>
      <c r="K14" s="17" t="str">
        <f>IF(Tabelle2[[#This Row],[Verkauf]]=""," ",Tabelle2[[#This Row],[Summe VK]]-(Tabelle2[[#This Row],[Buy in]]*Tabelle2[[#This Row],[Stück]]))</f>
        <v xml:space="preserve"> </v>
      </c>
    </row>
    <row r="15" spans="1:11" x14ac:dyDescent="0.25">
      <c r="A15" s="8">
        <v>44029</v>
      </c>
      <c r="B15" s="9" t="s">
        <v>37</v>
      </c>
      <c r="C15" s="18">
        <v>2</v>
      </c>
      <c r="D15" s="19">
        <f>(D13+D14)/2</f>
        <v>32.75</v>
      </c>
      <c r="E15" s="20">
        <f>Tabelle2[[#This Row],[Buy in]]*Tabelle2[[#This Row],[Stk]]</f>
        <v>65.5</v>
      </c>
      <c r="F15" s="13">
        <v>35.25</v>
      </c>
      <c r="G15" s="14">
        <v>2</v>
      </c>
      <c r="H15" s="21">
        <f>Tabelle2[[#This Row],[Stück]]*Tabelle2[[#This Row],[Verkauf]]</f>
        <v>70.5</v>
      </c>
      <c r="I15" s="16" t="s">
        <v>42</v>
      </c>
      <c r="J15" s="22" t="s">
        <v>43</v>
      </c>
      <c r="K15" s="17">
        <f>IF(Tabelle2[[#This Row],[Verkauf]]=""," ",Tabelle2[[#This Row],[Summe VK]]-(Tabelle2[[#This Row],[Buy in]]*Tabelle2[[#This Row],[Stück]]))</f>
        <v>5</v>
      </c>
    </row>
    <row r="16" spans="1:11" ht="90" x14ac:dyDescent="0.25">
      <c r="A16" s="8">
        <v>44034</v>
      </c>
      <c r="B16" s="9" t="s">
        <v>44</v>
      </c>
      <c r="C16" s="18">
        <v>105</v>
      </c>
      <c r="D16" s="19">
        <v>0.57999999999999996</v>
      </c>
      <c r="E16" s="20">
        <f>Tabelle2[[#This Row],[Buy in]]*Tabelle2[[#This Row],[Stk]]</f>
        <v>60.9</v>
      </c>
      <c r="F16" s="13">
        <v>0.28000000000000003</v>
      </c>
      <c r="G16" s="14">
        <v>105</v>
      </c>
      <c r="H16" s="21">
        <f>Tabelle2[[#This Row],[Stück]]*Tabelle2[[#This Row],[Verkauf]]</f>
        <v>29.400000000000002</v>
      </c>
      <c r="I16" s="16" t="s">
        <v>45</v>
      </c>
      <c r="J16" s="16" t="s">
        <v>46</v>
      </c>
      <c r="K16" s="17">
        <f>IF(Tabelle2[[#This Row],[Verkauf]]=""," ",Tabelle2[[#This Row],[Summe VK]]-(Tabelle2[[#This Row],[Buy in]]*Tabelle2[[#This Row],[Stück]]))</f>
        <v>-31.499999999999996</v>
      </c>
    </row>
    <row r="17" spans="1:11" x14ac:dyDescent="0.25">
      <c r="A17" s="8">
        <v>44034</v>
      </c>
      <c r="B17" s="9" t="s">
        <v>27</v>
      </c>
      <c r="C17" s="18">
        <v>30</v>
      </c>
      <c r="D17" s="19">
        <f>1.86*30-(55.8-1)</f>
        <v>1.0000000000000071</v>
      </c>
      <c r="E17" s="20">
        <f>Tabelle2[[#This Row],[Buy in]]*Tabelle2[[#This Row],[Stk]]</f>
        <v>30.000000000000213</v>
      </c>
      <c r="F17" s="13">
        <v>1.86</v>
      </c>
      <c r="G17" s="14">
        <v>30</v>
      </c>
      <c r="H17" s="21">
        <f>Tabelle2[[#This Row],[Stück]]*Tabelle2[[#This Row],[Verkauf]]</f>
        <v>55.800000000000004</v>
      </c>
      <c r="I17" s="16" t="s">
        <v>47</v>
      </c>
      <c r="J17" s="22" t="s">
        <v>48</v>
      </c>
      <c r="K17" s="17">
        <f>IF(Tabelle2[[#This Row],[Verkauf]]=""," ",Tabelle2[[#This Row],[Summe VK]]-(Tabelle2[[#This Row],[Buy in]]*Tabelle2[[#This Row],[Stück]]))</f>
        <v>25.799999999999791</v>
      </c>
    </row>
    <row r="18" spans="1:11" ht="60" x14ac:dyDescent="0.25">
      <c r="A18" s="8">
        <v>44034</v>
      </c>
      <c r="B18" s="9" t="s">
        <v>27</v>
      </c>
      <c r="C18" s="18">
        <v>30</v>
      </c>
      <c r="D18" s="19">
        <v>1.86</v>
      </c>
      <c r="E18" s="20">
        <f>Tabelle2[[#This Row],[Buy in]]*Tabelle2[[#This Row],[Stk]]</f>
        <v>55.800000000000004</v>
      </c>
      <c r="F18" s="13"/>
      <c r="G18" s="14"/>
      <c r="H18" s="21">
        <f>Tabelle2[[#This Row],[Stück]]*Tabelle2[[#This Row],[Verkauf]]</f>
        <v>0</v>
      </c>
      <c r="I18" s="16" t="s">
        <v>49</v>
      </c>
      <c r="J18" s="16" t="s">
        <v>50</v>
      </c>
      <c r="K18" s="17" t="str">
        <f>IF(Tabelle2[[#This Row],[Verkauf]]=""," ",Tabelle2[[#This Row],[Summe VK]]-(Tabelle2[[#This Row],[Buy in]]*Tabelle2[[#This Row],[Stück]]))</f>
        <v xml:space="preserve"> </v>
      </c>
    </row>
    <row r="19" spans="1:11" ht="45" x14ac:dyDescent="0.25">
      <c r="A19" s="8">
        <v>44035</v>
      </c>
      <c r="B19" s="9" t="s">
        <v>51</v>
      </c>
      <c r="C19" s="18">
        <v>10</v>
      </c>
      <c r="D19" s="19">
        <f>(59.22-1-14.81)/4</f>
        <v>10.852499999999999</v>
      </c>
      <c r="E19" s="20">
        <f>Tabelle2[[#This Row],[Buy in]]*Tabelle2[[#This Row],[Stk]]</f>
        <v>108.52499999999999</v>
      </c>
      <c r="F19" s="13">
        <f>(58.22/4)</f>
        <v>14.555</v>
      </c>
      <c r="G19" s="14">
        <v>10</v>
      </c>
      <c r="H19" s="21">
        <f>Tabelle2[[#This Row],[Stück]]*Tabelle2[[#This Row],[Verkauf]]</f>
        <v>145.55000000000001</v>
      </c>
      <c r="I19" s="16" t="s">
        <v>55</v>
      </c>
      <c r="J19" s="22" t="s">
        <v>52</v>
      </c>
      <c r="K19" s="17">
        <f>IF(Tabelle2[[#This Row],[Verkauf]]=""," ",Tabelle2[[#This Row],[Summe VK]]-(Tabelle2[[#This Row],[Buy in]]*Tabelle2[[#This Row],[Stück]]))</f>
        <v>37.02500000000002</v>
      </c>
    </row>
    <row r="20" spans="1:11" ht="75" x14ac:dyDescent="0.25">
      <c r="A20" s="8">
        <v>44032</v>
      </c>
      <c r="B20" s="9" t="s">
        <v>37</v>
      </c>
      <c r="C20" s="18">
        <v>1</v>
      </c>
      <c r="D20" s="19">
        <v>31.7</v>
      </c>
      <c r="E20" s="20">
        <f>Tabelle2[[#This Row],[Buy in]]*Tabelle2[[#This Row],[Stk]]</f>
        <v>31.7</v>
      </c>
      <c r="F20" s="13"/>
      <c r="G20" s="14"/>
      <c r="H20" s="21">
        <f>Tabelle2[[#This Row],[Stück]]*Tabelle2[[#This Row],[Verkauf]]</f>
        <v>0</v>
      </c>
      <c r="I20" s="16" t="s">
        <v>53</v>
      </c>
      <c r="J20" s="16" t="s">
        <v>54</v>
      </c>
      <c r="K20" s="17" t="str">
        <f>IF(Tabelle2[[#This Row],[Verkauf]]=""," ",Tabelle2[[#This Row],[Summe VK]]-(Tabelle2[[#This Row],[Buy in]]*Tabelle2[[#This Row],[Stück]]))</f>
        <v xml:space="preserve"> </v>
      </c>
    </row>
    <row r="21" spans="1:11" x14ac:dyDescent="0.25">
      <c r="A21" s="8"/>
      <c r="B21" s="9"/>
      <c r="C21" s="18"/>
      <c r="D21" s="19"/>
      <c r="E21" s="20">
        <f>Tabelle2[[#This Row],[Buy in]]*Tabelle2[[#This Row],[Stk]]</f>
        <v>0</v>
      </c>
      <c r="F21" s="13"/>
      <c r="G21" s="14"/>
      <c r="H21" s="21">
        <f>Tabelle2[[#This Row],[Stück]]*Tabelle2[[#This Row],[Verkauf]]</f>
        <v>0</v>
      </c>
      <c r="I21" s="16"/>
      <c r="J21" s="16"/>
      <c r="K21" s="17" t="str">
        <f>IF(Tabelle2[[#This Row],[Verkauf]]=""," ",Tabelle2[[#This Row],[Summe VK]]-(Tabelle2[[#This Row],[Buy in]]*Tabelle2[[#This Row],[Stück]]))</f>
        <v xml:space="preserve"> </v>
      </c>
    </row>
    <row r="22" spans="1:11" x14ac:dyDescent="0.25">
      <c r="A22" s="8"/>
      <c r="B22" s="9"/>
      <c r="C22" s="18"/>
      <c r="D22" s="19"/>
      <c r="E22" s="20">
        <f>Tabelle2[[#This Row],[Buy in]]*Tabelle2[[#This Row],[Stk]]</f>
        <v>0</v>
      </c>
      <c r="F22" s="13"/>
      <c r="G22" s="14"/>
      <c r="H22" s="21">
        <f>Tabelle2[[#This Row],[Stück]]*Tabelle2[[#This Row],[Verkauf]]</f>
        <v>0</v>
      </c>
      <c r="I22" s="16"/>
      <c r="J22" s="16"/>
      <c r="K22" s="17" t="str">
        <f>IF(Tabelle2[[#This Row],[Verkauf]]=""," ",Tabelle2[[#This Row],[Summe VK]]-(Tabelle2[[#This Row],[Buy in]]*Tabelle2[[#This Row],[Stück]]))</f>
        <v xml:space="preserve"> </v>
      </c>
    </row>
    <row r="23" spans="1:11" x14ac:dyDescent="0.25">
      <c r="A23" s="8"/>
      <c r="B23" s="9"/>
      <c r="C23" s="18"/>
      <c r="D23" s="19"/>
      <c r="E23" s="20">
        <f>Tabelle2[[#This Row],[Buy in]]*Tabelle2[[#This Row],[Stk]]</f>
        <v>0</v>
      </c>
      <c r="F23" s="13"/>
      <c r="G23" s="14"/>
      <c r="H23" s="21">
        <f>Tabelle2[[#This Row],[Stück]]*Tabelle2[[#This Row],[Verkauf]]</f>
        <v>0</v>
      </c>
      <c r="I23" s="16"/>
      <c r="J23" s="16"/>
      <c r="K23" s="17" t="str">
        <f>IF(Tabelle2[[#This Row],[Verkauf]]=""," ",Tabelle2[[#This Row],[Summe VK]]-(Tabelle2[[#This Row],[Buy in]]*Tabelle2[[#This Row],[Stück]]))</f>
        <v xml:space="preserve"> </v>
      </c>
    </row>
    <row r="24" spans="1:11" x14ac:dyDescent="0.25">
      <c r="A24" s="8"/>
      <c r="B24" s="9"/>
      <c r="C24" s="18"/>
      <c r="D24" s="19"/>
      <c r="E24" s="20">
        <f>Tabelle2[[#This Row],[Buy in]]*Tabelle2[[#This Row],[Stk]]</f>
        <v>0</v>
      </c>
      <c r="F24" s="13"/>
      <c r="G24" s="14"/>
      <c r="H24" s="21">
        <f>Tabelle2[[#This Row],[Stück]]*Tabelle2[[#This Row],[Verkauf]]</f>
        <v>0</v>
      </c>
      <c r="I24" s="16"/>
      <c r="J24" s="16"/>
      <c r="K24" s="17" t="str">
        <f>IF(Tabelle2[[#This Row],[Verkauf]]=""," ",Tabelle2[[#This Row],[Summe VK]]-(Tabelle2[[#This Row],[Buy in]]*Tabelle2[[#This Row],[Stück]]))</f>
        <v xml:space="preserve"> </v>
      </c>
    </row>
    <row r="25" spans="1:11" x14ac:dyDescent="0.25">
      <c r="A25" s="8"/>
      <c r="B25" s="9"/>
      <c r="C25" s="18"/>
      <c r="D25" s="19"/>
      <c r="E25" s="20">
        <f>Tabelle2[[#This Row],[Buy in]]*Tabelle2[[#This Row],[Stk]]</f>
        <v>0</v>
      </c>
      <c r="F25" s="13"/>
      <c r="G25" s="14"/>
      <c r="H25" s="21">
        <f>Tabelle2[[#This Row],[Stück]]*Tabelle2[[#This Row],[Verkauf]]</f>
        <v>0</v>
      </c>
      <c r="I25" s="16"/>
      <c r="J25" s="16"/>
      <c r="K25" s="17" t="str">
        <f>IF(Tabelle2[[#This Row],[Verkauf]]=""," ",Tabelle2[[#This Row],[Summe VK]]-(Tabelle2[[#This Row],[Buy in]]*Tabelle2[[#This Row],[Stück]]))</f>
        <v xml:space="preserve"> </v>
      </c>
    </row>
    <row r="26" spans="1:11" x14ac:dyDescent="0.25">
      <c r="A26" s="8"/>
      <c r="B26" s="9"/>
      <c r="C26" s="18"/>
      <c r="D26" s="19"/>
      <c r="E26" s="20">
        <f>Tabelle2[[#This Row],[Buy in]]*Tabelle2[[#This Row],[Stk]]</f>
        <v>0</v>
      </c>
      <c r="F26" s="13"/>
      <c r="G26" s="14"/>
      <c r="H26" s="21">
        <f>Tabelle2[[#This Row],[Stück]]*Tabelle2[[#This Row],[Verkauf]]</f>
        <v>0</v>
      </c>
      <c r="I26" s="16"/>
      <c r="J26" s="16"/>
      <c r="K26" s="17" t="str">
        <f>IF(Tabelle2[[#This Row],[Verkauf]]=""," ",Tabelle2[[#This Row],[Summe VK]]-(Tabelle2[[#This Row],[Buy in]]*Tabelle2[[#This Row],[Stück]]))</f>
        <v xml:space="preserve"> </v>
      </c>
    </row>
    <row r="27" spans="1:11" x14ac:dyDescent="0.25">
      <c r="A27" s="8"/>
      <c r="B27" s="9"/>
      <c r="C27" s="18"/>
      <c r="D27" s="19"/>
      <c r="E27" s="20">
        <f>Tabelle2[[#This Row],[Buy in]]*Tabelle2[[#This Row],[Stk]]</f>
        <v>0</v>
      </c>
      <c r="F27" s="13"/>
      <c r="G27" s="14"/>
      <c r="H27" s="21">
        <f>Tabelle2[[#This Row],[Stück]]*Tabelle2[[#This Row],[Verkauf]]</f>
        <v>0</v>
      </c>
      <c r="I27" s="16"/>
      <c r="J27" s="16"/>
      <c r="K27" s="17" t="str">
        <f>IF(Tabelle2[[#This Row],[Verkauf]]=""," ",Tabelle2[[#This Row],[Summe VK]]-(Tabelle2[[#This Row],[Buy in]]*Tabelle2[[#This Row],[Stück]]))</f>
        <v xml:space="preserve"> </v>
      </c>
    </row>
    <row r="28" spans="1:11" x14ac:dyDescent="0.25">
      <c r="A28" s="8"/>
      <c r="B28" s="9"/>
      <c r="C28" s="18"/>
      <c r="D28" s="19"/>
      <c r="E28" s="20">
        <f>Tabelle2[[#This Row],[Buy in]]*Tabelle2[[#This Row],[Stk]]</f>
        <v>0</v>
      </c>
      <c r="F28" s="13"/>
      <c r="G28" s="14"/>
      <c r="H28" s="21">
        <f>Tabelle2[[#This Row],[Stück]]*Tabelle2[[#This Row],[Verkauf]]</f>
        <v>0</v>
      </c>
      <c r="I28" s="16"/>
      <c r="J28" s="16"/>
      <c r="K28" s="17" t="str">
        <f>IF(Tabelle2[[#This Row],[Verkauf]]=""," ",Tabelle2[[#This Row],[Summe VK]]-(Tabelle2[[#This Row],[Buy in]]*Tabelle2[[#This Row],[Stück]]))</f>
        <v xml:space="preserve"> </v>
      </c>
    </row>
    <row r="29" spans="1:11" x14ac:dyDescent="0.25">
      <c r="A29" s="8"/>
      <c r="B29" s="9"/>
      <c r="C29" s="18"/>
      <c r="D29" s="19"/>
      <c r="E29" s="20">
        <f>Tabelle2[[#This Row],[Buy in]]*Tabelle2[[#This Row],[Stk]]</f>
        <v>0</v>
      </c>
      <c r="F29" s="13"/>
      <c r="G29" s="14"/>
      <c r="H29" s="21">
        <f>Tabelle2[[#This Row],[Stück]]*Tabelle2[[#This Row],[Verkauf]]</f>
        <v>0</v>
      </c>
      <c r="I29" s="16"/>
      <c r="J29" s="16"/>
      <c r="K29" s="17" t="str">
        <f>IF(Tabelle2[[#This Row],[Verkauf]]=""," ",Tabelle2[[#This Row],[Summe VK]]-(Tabelle2[[#This Row],[Buy in]]*Tabelle2[[#This Row],[Stück]]))</f>
        <v xml:space="preserve"> </v>
      </c>
    </row>
    <row r="30" spans="1:11" x14ac:dyDescent="0.25">
      <c r="A30" s="8"/>
      <c r="B30" s="9"/>
      <c r="C30" s="18"/>
      <c r="D30" s="19"/>
      <c r="E30" s="20">
        <f>Tabelle2[[#This Row],[Buy in]]*Tabelle2[[#This Row],[Stk]]</f>
        <v>0</v>
      </c>
      <c r="F30" s="13"/>
      <c r="G30" s="14"/>
      <c r="H30" s="21">
        <f>Tabelle2[[#This Row],[Stück]]*Tabelle2[[#This Row],[Verkauf]]</f>
        <v>0</v>
      </c>
      <c r="I30" s="16"/>
      <c r="J30" s="16"/>
      <c r="K30" s="17" t="str">
        <f>IF(Tabelle2[[#This Row],[Verkauf]]=""," ",Tabelle2[[#This Row],[Summe VK]]-(Tabelle2[[#This Row],[Buy in]]*Tabelle2[[#This Row],[Stück]]))</f>
        <v xml:space="preserve"> </v>
      </c>
    </row>
    <row r="31" spans="1:11" x14ac:dyDescent="0.25">
      <c r="A31" s="8"/>
      <c r="B31" s="9"/>
      <c r="C31" s="18"/>
      <c r="D31" s="19"/>
      <c r="E31" s="20">
        <f>Tabelle2[[#This Row],[Buy in]]*Tabelle2[[#This Row],[Stk]]</f>
        <v>0</v>
      </c>
      <c r="F31" s="13"/>
      <c r="G31" s="14"/>
      <c r="H31" s="21">
        <f>Tabelle2[[#This Row],[Stück]]*Tabelle2[[#This Row],[Verkauf]]</f>
        <v>0</v>
      </c>
      <c r="I31" s="16"/>
      <c r="J31" s="16"/>
      <c r="K31" s="17" t="str">
        <f>IF(Tabelle2[[#This Row],[Verkauf]]=""," ",Tabelle2[[#This Row],[Summe VK]]-(Tabelle2[[#This Row],[Buy in]]*Tabelle2[[#This Row],[Stück]]))</f>
        <v xml:space="preserve"> </v>
      </c>
    </row>
    <row r="32" spans="1:11" x14ac:dyDescent="0.25">
      <c r="A32" s="8"/>
      <c r="B32" s="9"/>
      <c r="C32" s="18"/>
      <c r="D32" s="19"/>
      <c r="E32" s="20">
        <f>Tabelle2[[#This Row],[Buy in]]*Tabelle2[[#This Row],[Stk]]</f>
        <v>0</v>
      </c>
      <c r="F32" s="13"/>
      <c r="G32" s="14"/>
      <c r="H32" s="21">
        <f>Tabelle2[[#This Row],[Stück]]*Tabelle2[[#This Row],[Verkauf]]</f>
        <v>0</v>
      </c>
      <c r="I32" s="16"/>
      <c r="J32" s="16"/>
      <c r="K32" s="17" t="str">
        <f>IF(Tabelle2[[#This Row],[Verkauf]]=""," ",Tabelle2[[#This Row],[Summe VK]]-(Tabelle2[[#This Row],[Buy in]]*Tabelle2[[#This Row],[Stück]]))</f>
        <v xml:space="preserve"> </v>
      </c>
    </row>
    <row r="33" spans="1:11" x14ac:dyDescent="0.25">
      <c r="A33" s="8"/>
      <c r="B33" s="9"/>
      <c r="C33" s="18"/>
      <c r="D33" s="19"/>
      <c r="E33" s="20">
        <f>Tabelle2[[#This Row],[Buy in]]*Tabelle2[[#This Row],[Stk]]</f>
        <v>0</v>
      </c>
      <c r="F33" s="13"/>
      <c r="G33" s="14"/>
      <c r="H33" s="21">
        <f>Tabelle2[[#This Row],[Stück]]*Tabelle2[[#This Row],[Verkauf]]</f>
        <v>0</v>
      </c>
      <c r="I33" s="16"/>
      <c r="J33" s="16"/>
      <c r="K33" s="17" t="str">
        <f>IF(Tabelle2[[#This Row],[Verkauf]]=""," ",Tabelle2[[#This Row],[Summe VK]]-(Tabelle2[[#This Row],[Buy in]]*Tabelle2[[#This Row],[Stück]]))</f>
        <v xml:space="preserve"> </v>
      </c>
    </row>
    <row r="34" spans="1:11" x14ac:dyDescent="0.25">
      <c r="A34" s="8"/>
      <c r="B34" s="9"/>
      <c r="C34" s="18"/>
      <c r="D34" s="19"/>
      <c r="E34" s="20">
        <f>Tabelle2[[#This Row],[Buy in]]*Tabelle2[[#This Row],[Stk]]</f>
        <v>0</v>
      </c>
      <c r="F34" s="13"/>
      <c r="G34" s="14"/>
      <c r="H34" s="21">
        <f>Tabelle2[[#This Row],[Stück]]*Tabelle2[[#This Row],[Verkauf]]</f>
        <v>0</v>
      </c>
      <c r="I34" s="16"/>
      <c r="J34" s="16"/>
      <c r="K34" s="17" t="str">
        <f>IF(Tabelle2[[#This Row],[Verkauf]]=""," ",Tabelle2[[#This Row],[Summe VK]]-(Tabelle2[[#This Row],[Buy in]]*Tabelle2[[#This Row],[Stück]]))</f>
        <v xml:space="preserve"> </v>
      </c>
    </row>
    <row r="35" spans="1:11" x14ac:dyDescent="0.25">
      <c r="A35" s="8"/>
      <c r="B35" s="9"/>
      <c r="C35" s="18"/>
      <c r="D35" s="19"/>
      <c r="E35" s="20">
        <f>Tabelle2[[#This Row],[Buy in]]*Tabelle2[[#This Row],[Stk]]</f>
        <v>0</v>
      </c>
      <c r="F35" s="13"/>
      <c r="G35" s="14"/>
      <c r="H35" s="21">
        <f>Tabelle2[[#This Row],[Stück]]*Tabelle2[[#This Row],[Verkauf]]</f>
        <v>0</v>
      </c>
      <c r="I35" s="16"/>
      <c r="J35" s="16"/>
      <c r="K35" s="17" t="str">
        <f>IF(Tabelle2[[#This Row],[Verkauf]]=""," ",Tabelle2[[#This Row],[Summe VK]]-(Tabelle2[[#This Row],[Buy in]]*Tabelle2[[#This Row],[Stück]]))</f>
        <v xml:space="preserve"> </v>
      </c>
    </row>
    <row r="36" spans="1:11" x14ac:dyDescent="0.25">
      <c r="A36" s="8"/>
      <c r="B36" s="9"/>
      <c r="C36" s="18"/>
      <c r="D36" s="19"/>
      <c r="E36" s="20">
        <f>Tabelle2[[#This Row],[Buy in]]*Tabelle2[[#This Row],[Stk]]</f>
        <v>0</v>
      </c>
      <c r="F36" s="13"/>
      <c r="G36" s="14"/>
      <c r="H36" s="21">
        <f>Tabelle2[[#This Row],[Stück]]*Tabelle2[[#This Row],[Verkauf]]</f>
        <v>0</v>
      </c>
      <c r="I36" s="16"/>
      <c r="J36" s="16"/>
      <c r="K36" s="17" t="str">
        <f>IF(Tabelle2[[#This Row],[Verkauf]]=""," ",Tabelle2[[#This Row],[Summe VK]]-(Tabelle2[[#This Row],[Buy in]]*Tabelle2[[#This Row],[Stück]]))</f>
        <v xml:space="preserve"> </v>
      </c>
    </row>
    <row r="37" spans="1:11" x14ac:dyDescent="0.25">
      <c r="A37" s="8"/>
      <c r="B37" s="9"/>
      <c r="C37" s="18"/>
      <c r="D37" s="19"/>
      <c r="E37" s="20">
        <f>Tabelle2[[#This Row],[Buy in]]*Tabelle2[[#This Row],[Stk]]</f>
        <v>0</v>
      </c>
      <c r="F37" s="13"/>
      <c r="G37" s="14"/>
      <c r="H37" s="21">
        <f>Tabelle2[[#This Row],[Stück]]*Tabelle2[[#This Row],[Verkauf]]</f>
        <v>0</v>
      </c>
      <c r="I37" s="16"/>
      <c r="J37" s="16"/>
      <c r="K37" s="17" t="str">
        <f>IF(Tabelle2[[#This Row],[Verkauf]]=""," ",Tabelle2[[#This Row],[Summe VK]]-(Tabelle2[[#This Row],[Buy in]]*Tabelle2[[#This Row],[Stück]]))</f>
        <v xml:space="preserve"> </v>
      </c>
    </row>
    <row r="38" spans="1:11" x14ac:dyDescent="0.25">
      <c r="A38" s="8"/>
      <c r="B38" s="9"/>
      <c r="C38" s="18"/>
      <c r="D38" s="19"/>
      <c r="E38" s="20">
        <f>Tabelle2[[#This Row],[Buy in]]*Tabelle2[[#This Row],[Stk]]</f>
        <v>0</v>
      </c>
      <c r="F38" s="13"/>
      <c r="G38" s="14"/>
      <c r="H38" s="21">
        <f>Tabelle2[[#This Row],[Stück]]*Tabelle2[[#This Row],[Verkauf]]</f>
        <v>0</v>
      </c>
      <c r="I38" s="16"/>
      <c r="J38" s="16"/>
      <c r="K38" s="17" t="str">
        <f>IF(Tabelle2[[#This Row],[Verkauf]]=""," ",Tabelle2[[#This Row],[Summe VK]]-(Tabelle2[[#This Row],[Buy in]]*Tabelle2[[#This Row],[Stück]]))</f>
        <v xml:space="preserve"> </v>
      </c>
    </row>
    <row r="39" spans="1:11" x14ac:dyDescent="0.25">
      <c r="A39" s="8"/>
      <c r="B39" s="9"/>
      <c r="C39" s="18"/>
      <c r="D39" s="19"/>
      <c r="E39" s="20">
        <f>Tabelle2[[#This Row],[Buy in]]*Tabelle2[[#This Row],[Stk]]</f>
        <v>0</v>
      </c>
      <c r="F39" s="13"/>
      <c r="G39" s="14"/>
      <c r="H39" s="21">
        <f>Tabelle2[[#This Row],[Stück]]*Tabelle2[[#This Row],[Verkauf]]</f>
        <v>0</v>
      </c>
      <c r="I39" s="16"/>
      <c r="J39" s="16"/>
      <c r="K39" s="17" t="str">
        <f>IF(Tabelle2[[#This Row],[Verkauf]]=""," ",Tabelle2[[#This Row],[Summe VK]]-(Tabelle2[[#This Row],[Buy in]]*Tabelle2[[#This Row],[Stück]]))</f>
        <v xml:space="preserve"> </v>
      </c>
    </row>
    <row r="40" spans="1:11" x14ac:dyDescent="0.25">
      <c r="A40" s="8"/>
      <c r="B40" s="9"/>
      <c r="C40" s="18"/>
      <c r="D40" s="19"/>
      <c r="E40" s="20">
        <f>Tabelle2[[#This Row],[Buy in]]*Tabelle2[[#This Row],[Stk]]</f>
        <v>0</v>
      </c>
      <c r="F40" s="13"/>
      <c r="G40" s="14"/>
      <c r="H40" s="21">
        <f>Tabelle2[[#This Row],[Stück]]*Tabelle2[[#This Row],[Verkauf]]</f>
        <v>0</v>
      </c>
      <c r="I40" s="16"/>
      <c r="J40" s="16"/>
      <c r="K40" s="17" t="str">
        <f>IF(Tabelle2[[#This Row],[Verkauf]]=""," ",Tabelle2[[#This Row],[Summe VK]]-(Tabelle2[[#This Row],[Buy in]]*Tabelle2[[#This Row],[Stück]]))</f>
        <v xml:space="preserve"> </v>
      </c>
    </row>
    <row r="41" spans="1:11" x14ac:dyDescent="0.25">
      <c r="A41" s="8"/>
      <c r="B41" s="9"/>
      <c r="C41" s="18"/>
      <c r="D41" s="19"/>
      <c r="E41" s="20">
        <f>Tabelle2[[#This Row],[Buy in]]*Tabelle2[[#This Row],[Stk]]</f>
        <v>0</v>
      </c>
      <c r="F41" s="13"/>
      <c r="G41" s="14"/>
      <c r="H41" s="21">
        <f>Tabelle2[[#This Row],[Stück]]*Tabelle2[[#This Row],[Verkauf]]</f>
        <v>0</v>
      </c>
      <c r="I41" s="16"/>
      <c r="J41" s="16"/>
      <c r="K41" s="17" t="str">
        <f>IF(Tabelle2[[#This Row],[Verkauf]]=""," ",Tabelle2[[#This Row],[Summe VK]]-(Tabelle2[[#This Row],[Buy in]]*Tabelle2[[#This Row],[Stück]]))</f>
        <v xml:space="preserve"> </v>
      </c>
    </row>
    <row r="42" spans="1:11" x14ac:dyDescent="0.25">
      <c r="A42" s="8"/>
      <c r="B42" s="9"/>
      <c r="C42" s="18"/>
      <c r="D42" s="19"/>
      <c r="E42" s="20">
        <f>Tabelle2[[#This Row],[Buy in]]*Tabelle2[[#This Row],[Stk]]</f>
        <v>0</v>
      </c>
      <c r="F42" s="13"/>
      <c r="G42" s="14"/>
      <c r="H42" s="21">
        <f>Tabelle2[[#This Row],[Stück]]*Tabelle2[[#This Row],[Verkauf]]</f>
        <v>0</v>
      </c>
      <c r="I42" s="16"/>
      <c r="J42" s="16"/>
      <c r="K42" s="17" t="str">
        <f>IF(Tabelle2[[#This Row],[Verkauf]]=""," ",Tabelle2[[#This Row],[Summe VK]]-(Tabelle2[[#This Row],[Buy in]]*Tabelle2[[#This Row],[Stück]]))</f>
        <v xml:space="preserve"> </v>
      </c>
    </row>
    <row r="43" spans="1:11" x14ac:dyDescent="0.25">
      <c r="A43" s="8"/>
      <c r="B43" s="9"/>
      <c r="C43" s="18"/>
      <c r="D43" s="19"/>
      <c r="E43" s="20">
        <f>Tabelle2[[#This Row],[Buy in]]*Tabelle2[[#This Row],[Stk]]</f>
        <v>0</v>
      </c>
      <c r="F43" s="13"/>
      <c r="G43" s="14"/>
      <c r="H43" s="21">
        <f>Tabelle2[[#This Row],[Stück]]*Tabelle2[[#This Row],[Verkauf]]</f>
        <v>0</v>
      </c>
      <c r="I43" s="16"/>
      <c r="J43" s="16"/>
      <c r="K43" s="17" t="str">
        <f>IF(Tabelle2[[#This Row],[Verkauf]]=""," ",Tabelle2[[#This Row],[Summe VK]]-(Tabelle2[[#This Row],[Buy in]]*Tabelle2[[#This Row],[Stück]]))</f>
        <v xml:space="preserve"> </v>
      </c>
    </row>
    <row r="44" spans="1:11" x14ac:dyDescent="0.25">
      <c r="A44" s="8"/>
      <c r="B44" s="9"/>
      <c r="C44" s="18"/>
      <c r="D44" s="19"/>
      <c r="E44" s="20">
        <f>Tabelle2[[#This Row],[Buy in]]*Tabelle2[[#This Row],[Stk]]</f>
        <v>0</v>
      </c>
      <c r="F44" s="13"/>
      <c r="G44" s="14"/>
      <c r="H44" s="21">
        <f>Tabelle2[[#This Row],[Stück]]*Tabelle2[[#This Row],[Verkauf]]</f>
        <v>0</v>
      </c>
      <c r="I44" s="16"/>
      <c r="J44" s="16"/>
      <c r="K44" s="17" t="str">
        <f>IF(Tabelle2[[#This Row],[Verkauf]]=""," ",Tabelle2[[#This Row],[Summe VK]]-(Tabelle2[[#This Row],[Buy in]]*Tabelle2[[#This Row],[Stück]]))</f>
        <v xml:space="preserve"> </v>
      </c>
    </row>
    <row r="45" spans="1:11" x14ac:dyDescent="0.25">
      <c r="A45" s="8"/>
      <c r="B45" s="9"/>
      <c r="C45" s="18"/>
      <c r="D45" s="19"/>
      <c r="E45" s="20">
        <f>Tabelle2[[#This Row],[Buy in]]*Tabelle2[[#This Row],[Stk]]</f>
        <v>0</v>
      </c>
      <c r="F45" s="13"/>
      <c r="G45" s="14"/>
      <c r="H45" s="21">
        <f>Tabelle2[[#This Row],[Stück]]*Tabelle2[[#This Row],[Verkauf]]</f>
        <v>0</v>
      </c>
      <c r="I45" s="16"/>
      <c r="J45" s="16"/>
      <c r="K45" s="17" t="str">
        <f>IF(Tabelle2[[#This Row],[Verkauf]]=""," ",Tabelle2[[#This Row],[Summe VK]]-(Tabelle2[[#This Row],[Buy in]]*Tabelle2[[#This Row],[Stück]]))</f>
        <v xml:space="preserve"> </v>
      </c>
    </row>
    <row r="46" spans="1:11" x14ac:dyDescent="0.25">
      <c r="A46" s="8"/>
      <c r="B46" s="9"/>
      <c r="C46" s="18"/>
      <c r="D46" s="19"/>
      <c r="E46" s="20">
        <f>Tabelle2[[#This Row],[Buy in]]*Tabelle2[[#This Row],[Stk]]</f>
        <v>0</v>
      </c>
      <c r="F46" s="13"/>
      <c r="G46" s="14"/>
      <c r="H46" s="21">
        <f>Tabelle2[[#This Row],[Stück]]*Tabelle2[[#This Row],[Verkauf]]</f>
        <v>0</v>
      </c>
      <c r="I46" s="23"/>
      <c r="J46" s="24"/>
      <c r="K46" s="17" t="str">
        <f>IF(Tabelle2[[#This Row],[Verkauf]]=""," ",Tabelle2[[#This Row],[Summe VK]]-(Tabelle2[[#This Row],[Buy in]]*Tabelle2[[#This Row],[Stück]]))</f>
        <v xml:space="preserve"> </v>
      </c>
    </row>
    <row r="47" spans="1:11" x14ac:dyDescent="0.25">
      <c r="A47" s="9"/>
      <c r="B47" s="9"/>
      <c r="C47" s="18"/>
      <c r="D47" s="19"/>
      <c r="E47" s="20">
        <f>Tabelle2[[#This Row],[Buy in]]*Tabelle2[[#This Row],[Stk]]</f>
        <v>0</v>
      </c>
      <c r="F47" s="13"/>
      <c r="G47" s="14"/>
      <c r="H47" s="21">
        <f>Tabelle2[[#This Row],[Stück]]*Tabelle2[[#This Row],[Verkauf]]</f>
        <v>0</v>
      </c>
      <c r="I47" s="23"/>
      <c r="J47" s="24"/>
      <c r="K47" s="17" t="str">
        <f>IF(Tabelle2[[#This Row],[Verkauf]]=""," ",Tabelle2[[#This Row],[Summe VK]]-(Tabelle2[[#This Row],[Buy in]]*Tabelle2[[#This Row],[Stück]]))</f>
        <v xml:space="preserve"> </v>
      </c>
    </row>
    <row r="48" spans="1:11" x14ac:dyDescent="0.25">
      <c r="A48" s="9"/>
      <c r="B48" s="9"/>
      <c r="C48" s="18"/>
      <c r="D48" s="19"/>
      <c r="E48" s="20">
        <f>Tabelle2[[#This Row],[Buy in]]*Tabelle2[[#This Row],[Stk]]</f>
        <v>0</v>
      </c>
      <c r="F48" s="13"/>
      <c r="G48" s="14"/>
      <c r="H48" s="21">
        <f>Tabelle2[[#This Row],[Stück]]*Tabelle2[[#This Row],[Verkauf]]</f>
        <v>0</v>
      </c>
      <c r="I48" s="23"/>
      <c r="J48" s="24"/>
      <c r="K48" s="17" t="str">
        <f>IF(Tabelle2[[#This Row],[Verkauf]]=""," ",Tabelle2[[#This Row],[Summe VK]]-(Tabelle2[[#This Row],[Buy in]]*Tabelle2[[#This Row],[Stück]]))</f>
        <v xml:space="preserve"> </v>
      </c>
    </row>
    <row r="49" spans="1:11" x14ac:dyDescent="0.25">
      <c r="A49" s="9"/>
      <c r="B49" s="9"/>
      <c r="C49" s="18"/>
      <c r="D49" s="19"/>
      <c r="E49" s="20"/>
      <c r="F49" s="13"/>
      <c r="G49" s="14"/>
      <c r="H49" s="21"/>
      <c r="I49" s="23"/>
      <c r="J49" s="24"/>
      <c r="K49" s="25">
        <f>SUBTOTAL(109,Tabelle2[Gewinne/Verlust])</f>
        <v>140.58499999999981</v>
      </c>
    </row>
  </sheetData>
  <conditionalFormatting sqref="K2:K48">
    <cfRule type="containsText" dxfId="26" priority="1" operator="containsText" text=" ">
      <formula>NOT(ISERROR(SEARCH(" ",K2)))</formula>
    </cfRule>
    <cfRule type="cellIs" dxfId="25" priority="2" operator="lessThan">
      <formula>0</formula>
    </cfRule>
    <cfRule type="cellIs" dxfId="24" priority="3" operator="between">
      <formula>0</formula>
      <formula>1</formula>
    </cfRule>
    <cfRule type="cellIs" dxfId="23" priority="4" operator="greaterThan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Tradingtagebuch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Radtke, Nico</dc:creator>
  <cp:lastModifiedBy>Radtke, Nico</cp:lastModifiedBy>
  <dcterms:created xsi:type="dcterms:W3CDTF">2015-06-05T18:19:34Z</dcterms:created>
  <dcterms:modified xsi:type="dcterms:W3CDTF">2021-10-19T14:46:19Z</dcterms:modified>
</cp:coreProperties>
</file>